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10485" activeTab="0"/>
  </bookViews>
  <sheets>
    <sheet name="дод1" sheetId="1" r:id="rId1"/>
  </sheets>
  <definedNames>
    <definedName name="_xlnm.Print_Area" localSheetId="0">'дод1'!$A$1:$F$40</definedName>
  </definedNames>
  <calcPr fullCalcOnLoad="1"/>
</workbook>
</file>

<file path=xl/sharedStrings.xml><?xml version="1.0" encoding="utf-8"?>
<sst xmlns="http://schemas.openxmlformats.org/spreadsheetml/2006/main" count="38" uniqueCount="37">
  <si>
    <t>Код</t>
  </si>
  <si>
    <t>Загальний фонд</t>
  </si>
  <si>
    <t>Спеціальний фонд</t>
  </si>
  <si>
    <t>Податкові надходження</t>
  </si>
  <si>
    <t>Податки на доходи, податки на прибуток, податки на збільшення ринкової вартості</t>
  </si>
  <si>
    <t>Неподаткові надходження</t>
  </si>
  <si>
    <t>Від органів державного управління</t>
  </si>
  <si>
    <t>Всього доходів</t>
  </si>
  <si>
    <t>Власні надходження бюджетних установ</t>
  </si>
  <si>
    <t xml:space="preserve">Дотації </t>
  </si>
  <si>
    <t>Субвенції</t>
  </si>
  <si>
    <t>Всього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</si>
  <si>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</si>
  <si>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</si>
  <si>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</si>
  <si>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</si>
  <si>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об'єктів нерухомого майна, що перебувають у приватній власності фізичних або юридичних осіб</t>
  </si>
  <si>
    <t xml:space="preserve">          грн.</t>
  </si>
  <si>
    <t>Найменування згідно
 з класифікацією доходів бюджету</t>
  </si>
  <si>
    <t>в т.ч. бюджет розвитку</t>
  </si>
  <si>
    <t>Податок на доходи фізичних осіб із суми пенсійних виплат або щомісячного довічного грошового утримання, що оподатковуються відповідно до підпункту 164.2.19 пункту 164.2 статті 164 Податкового кодексу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</si>
  <si>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</si>
  <si>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</si>
  <si>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</si>
  <si>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 </t>
  </si>
  <si>
    <t>Інші джерела власних надходжень бюджетних установ  </t>
  </si>
  <si>
    <t>Офіційні трансферти</t>
  </si>
  <si>
    <t>Базова дотація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</si>
  <si>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</si>
  <si>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</si>
  <si>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</si>
  <si>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</si>
  <si>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</si>
  <si>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 </t>
  </si>
  <si>
    <t>Податок та збір на доходи фізичних осіб</t>
  </si>
  <si>
    <t>Доходи  Ульяновського районного  бюджету на 2016 рік</t>
  </si>
  <si>
    <t xml:space="preserve">Додаток № 1
до рішення Ульяновської районної ради
від  18 грудня  2015 року №13 (в редакції рішення Ульяновської районної ради  від 14 січня 2016 року №46) </t>
  </si>
</sst>
</file>

<file path=xl/styles.xml><?xml version="1.0" encoding="utf-8"?>
<styleSheet xmlns="http://schemas.openxmlformats.org/spreadsheetml/2006/main">
  <numFmts count="5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0_ ;\-#,##0.00\ "/>
    <numFmt numFmtId="186" formatCode="0.0000"/>
    <numFmt numFmtId="187" formatCode="0.000"/>
    <numFmt numFmtId="188" formatCode="0.0"/>
    <numFmt numFmtId="189" formatCode="0.00000"/>
    <numFmt numFmtId="190" formatCode="[$-422]d\ mmmm\ yyyy&quot; р.&quot;"/>
    <numFmt numFmtId="191" formatCode="0.000%"/>
    <numFmt numFmtId="192" formatCode="0.0000%"/>
    <numFmt numFmtId="193" formatCode="0.00000%"/>
    <numFmt numFmtId="194" formatCode="0.000000%"/>
    <numFmt numFmtId="195" formatCode="0.0000000%"/>
    <numFmt numFmtId="196" formatCode="0.00000000%"/>
    <numFmt numFmtId="197" formatCode="0.000000000%"/>
    <numFmt numFmtId="198" formatCode="0.000000"/>
    <numFmt numFmtId="199" formatCode="#,##0.0"/>
    <numFmt numFmtId="200" formatCode="000000"/>
    <numFmt numFmtId="201" formatCode="0.0%"/>
    <numFmt numFmtId="202" formatCode="_-* #,##0.0_р_._-;\-* #,##0.0_р_._-;_-* &quot;-&quot;??_р_._-;_-@_-"/>
    <numFmt numFmtId="203" formatCode="_-* #,##0.000_р_._-;\-* #,##0.000_р_._-;_-* &quot;-&quot;??_р_._-;_-@_-"/>
    <numFmt numFmtId="204" formatCode="_-* #,##0.0000_р_._-;\-* #,##0.0000_р_._-;_-* &quot;-&quot;??_р_._-;_-@_-"/>
    <numFmt numFmtId="205" formatCode="_-* #,##0.00000_р_._-;\-* #,##0.00000_р_._-;_-* &quot;-&quot;??_р_._-;_-@_-"/>
    <numFmt numFmtId="206" formatCode="#,##0.000"/>
  </numFmts>
  <fonts count="33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6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5" fillId="0" borderId="0">
      <alignment/>
      <protection/>
    </xf>
    <xf numFmtId="0" fontId="17" fillId="11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2" borderId="0" applyNumberFormat="0" applyBorder="0" applyAlignment="0" applyProtection="0"/>
    <xf numFmtId="0" fontId="18" fillId="3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7" borderId="0" applyNumberFormat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25" fillId="14" borderId="6" applyNumberFormat="0" applyAlignment="0" applyProtection="0"/>
    <xf numFmtId="0" fontId="26" fillId="0" borderId="0" applyNumberFormat="0" applyFill="0" applyBorder="0" applyAlignment="0" applyProtection="0"/>
    <xf numFmtId="0" fontId="20" fillId="9" borderId="1" applyNumberFormat="0" applyAlignment="0" applyProtection="0"/>
    <xf numFmtId="0" fontId="7" fillId="0" borderId="0" applyNumberFormat="0" applyFill="0" applyBorder="0" applyAlignment="0" applyProtection="0"/>
    <xf numFmtId="0" fontId="24" fillId="0" borderId="7" applyNumberFormat="0" applyFill="0" applyAlignment="0" applyProtection="0"/>
    <xf numFmtId="0" fontId="28" fillId="17" borderId="0" applyNumberFormat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9" fillId="9" borderId="9" applyNumberFormat="0" applyAlignment="0" applyProtection="0"/>
    <xf numFmtId="0" fontId="27" fillId="10" borderId="0" applyNumberFormat="0" applyBorder="0" applyAlignment="0" applyProtection="0"/>
    <xf numFmtId="0" fontId="3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8" fillId="0" borderId="0" xfId="0" applyNumberFormat="1" applyFont="1" applyFill="1" applyAlignment="1" applyProtection="1">
      <alignment/>
      <protection/>
    </xf>
    <xf numFmtId="0" fontId="8" fillId="0" borderId="0" xfId="0" applyFont="1" applyFill="1" applyAlignment="1">
      <alignment/>
    </xf>
    <xf numFmtId="0" fontId="1" fillId="0" borderId="0" xfId="0" applyNumberFormat="1" applyFont="1" applyFill="1" applyAlignment="1" applyProtection="1">
      <alignment/>
      <protection/>
    </xf>
    <xf numFmtId="0" fontId="1" fillId="0" borderId="0" xfId="0" applyFont="1" applyFill="1" applyAlignment="1">
      <alignment/>
    </xf>
    <xf numFmtId="0" fontId="5" fillId="0" borderId="10" xfId="0" applyNumberFormat="1" applyFont="1" applyFill="1" applyBorder="1" applyAlignment="1" applyProtection="1">
      <alignment vertical="center"/>
      <protection/>
    </xf>
    <xf numFmtId="0" fontId="5" fillId="0" borderId="10" xfId="0" applyNumberFormat="1" applyFont="1" applyFill="1" applyBorder="1" applyAlignment="1" applyProtection="1">
      <alignment vertical="center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Alignment="1" applyProtection="1">
      <alignment vertical="center" wrapText="1"/>
      <protection/>
    </xf>
    <xf numFmtId="0" fontId="1" fillId="0" borderId="0" xfId="0" applyFont="1" applyFill="1" applyAlignment="1">
      <alignment vertical="center" wrapText="1"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Alignment="1" applyProtection="1">
      <alignment wrapText="1"/>
      <protection/>
    </xf>
    <xf numFmtId="0" fontId="8" fillId="0" borderId="0" xfId="0" applyFont="1" applyFill="1" applyAlignment="1">
      <alignment wrapText="1"/>
    </xf>
    <xf numFmtId="0" fontId="13" fillId="0" borderId="12" xfId="0" applyFont="1" applyBorder="1" applyAlignment="1">
      <alignment wrapText="1"/>
    </xf>
    <xf numFmtId="0" fontId="8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Alignment="1">
      <alignment wrapText="1"/>
    </xf>
    <xf numFmtId="0" fontId="1" fillId="0" borderId="0" xfId="0" applyNumberFormat="1" applyFont="1" applyFill="1" applyAlignment="1" applyProtection="1">
      <alignment wrapText="1"/>
      <protection/>
    </xf>
    <xf numFmtId="0" fontId="1" fillId="0" borderId="0" xfId="0" applyFont="1" applyFill="1" applyAlignment="1">
      <alignment wrapText="1"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vertical="center" wrapText="1"/>
      <protection/>
    </xf>
    <xf numFmtId="0" fontId="13" fillId="0" borderId="11" xfId="0" applyFont="1" applyBorder="1" applyAlignment="1">
      <alignment wrapText="1"/>
    </xf>
    <xf numFmtId="0" fontId="13" fillId="0" borderId="11" xfId="0" applyFont="1" applyBorder="1" applyAlignment="1">
      <alignment/>
    </xf>
    <xf numFmtId="0" fontId="12" fillId="0" borderId="11" xfId="0" applyFont="1" applyBorder="1" applyAlignment="1">
      <alignment/>
    </xf>
    <xf numFmtId="0" fontId="1" fillId="0" borderId="0" xfId="0" applyNumberFormat="1" applyFont="1" applyFill="1" applyAlignment="1" applyProtection="1">
      <alignment wrapText="1"/>
      <protection/>
    </xf>
    <xf numFmtId="0" fontId="1" fillId="0" borderId="0" xfId="0" applyFont="1" applyFill="1" applyAlignment="1">
      <alignment wrapText="1"/>
    </xf>
    <xf numFmtId="0" fontId="8" fillId="0" borderId="11" xfId="0" applyNumberFormat="1" applyFont="1" applyFill="1" applyBorder="1" applyAlignment="1" applyProtection="1">
      <alignment horizontal="left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11" xfId="0" applyFont="1" applyBorder="1" applyAlignment="1">
      <alignment vertical="center" wrapText="1"/>
    </xf>
    <xf numFmtId="3" fontId="4" fillId="0" borderId="11" xfId="0" applyNumberFormat="1" applyFont="1" applyFill="1" applyBorder="1" applyAlignment="1" applyProtection="1">
      <alignment horizontal="right" vertical="center" wrapText="1"/>
      <protection/>
    </xf>
    <xf numFmtId="3" fontId="12" fillId="0" borderId="11" xfId="0" applyNumberFormat="1" applyFont="1" applyBorder="1" applyAlignment="1">
      <alignment vertical="center" wrapText="1"/>
    </xf>
    <xf numFmtId="3" fontId="8" fillId="0" borderId="11" xfId="0" applyNumberFormat="1" applyFont="1" applyFill="1" applyBorder="1" applyAlignment="1" applyProtection="1">
      <alignment horizontal="right" vertical="center" wrapText="1"/>
      <protection/>
    </xf>
    <xf numFmtId="3" fontId="13" fillId="0" borderId="11" xfId="0" applyNumberFormat="1" applyFont="1" applyBorder="1" applyAlignment="1">
      <alignment vertical="center" wrapText="1"/>
    </xf>
    <xf numFmtId="3" fontId="4" fillId="0" borderId="11" xfId="0" applyNumberFormat="1" applyFont="1" applyFill="1" applyBorder="1" applyAlignment="1" applyProtection="1">
      <alignment horizontal="right" vertical="center" wrapText="1"/>
      <protection/>
    </xf>
    <xf numFmtId="3" fontId="14" fillId="0" borderId="11" xfId="0" applyNumberFormat="1" applyFont="1" applyBorder="1" applyAlignment="1">
      <alignment vertical="center" wrapText="1"/>
    </xf>
    <xf numFmtId="3" fontId="8" fillId="0" borderId="11" xfId="0" applyNumberFormat="1" applyFont="1" applyFill="1" applyBorder="1" applyAlignment="1" applyProtection="1">
      <alignment horizontal="right" vertical="center" wrapText="1"/>
      <protection/>
    </xf>
    <xf numFmtId="3" fontId="10" fillId="0" borderId="11" xfId="0" applyNumberFormat="1" applyFont="1" applyBorder="1" applyAlignment="1">
      <alignment vertical="center" wrapText="1"/>
    </xf>
    <xf numFmtId="3" fontId="3" fillId="0" borderId="11" xfId="0" applyNumberFormat="1" applyFont="1" applyFill="1" applyBorder="1" applyAlignment="1" applyProtection="1">
      <alignment horizontal="right" vertical="center" wrapText="1"/>
      <protection/>
    </xf>
    <xf numFmtId="3" fontId="9" fillId="0" borderId="11" xfId="0" applyNumberFormat="1" applyFont="1" applyFill="1" applyBorder="1" applyAlignment="1" applyProtection="1">
      <alignment horizontal="right" vertical="center" wrapText="1"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12" fillId="0" borderId="11" xfId="0" applyFont="1" applyBorder="1" applyAlignment="1">
      <alignment wrapText="1"/>
    </xf>
    <xf numFmtId="3" fontId="13" fillId="0" borderId="11" xfId="0" applyNumberFormat="1" applyFont="1" applyFill="1" applyBorder="1" applyAlignment="1">
      <alignment vertical="center" wrapText="1"/>
    </xf>
    <xf numFmtId="3" fontId="1" fillId="0" borderId="0" xfId="0" applyNumberFormat="1" applyFont="1" applyFill="1" applyAlignment="1" applyProtection="1">
      <alignment/>
      <protection/>
    </xf>
    <xf numFmtId="0" fontId="8" fillId="0" borderId="0" xfId="0" applyNumberFormat="1" applyFont="1" applyFill="1" applyAlignment="1" applyProtection="1">
      <alignment horizontal="center" vertical="center" wrapText="1"/>
      <protection/>
    </xf>
    <xf numFmtId="0" fontId="11" fillId="0" borderId="0" xfId="0" applyNumberFormat="1" applyFont="1" applyFill="1" applyAlignment="1" applyProtection="1">
      <alignment horizontal="center" vertical="center"/>
      <protection/>
    </xf>
    <xf numFmtId="0" fontId="11" fillId="0" borderId="0" xfId="0" applyFont="1" applyFill="1" applyAlignment="1">
      <alignment horizontal="center" vertical="center"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_Доходи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Followed Hyperlink" xfId="53"/>
    <cellStyle name="Підсумок" xfId="54"/>
    <cellStyle name="Поганий" xfId="55"/>
    <cellStyle name="Примітка" xfId="56"/>
    <cellStyle name="Percent" xfId="57"/>
    <cellStyle name="Результат" xfId="58"/>
    <cellStyle name="Середній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39"/>
  <sheetViews>
    <sheetView tabSelected="1" view="pageBreakPreview" zoomScaleSheetLayoutView="100" zoomScalePageLayoutView="0" workbookViewId="0" topLeftCell="A1">
      <selection activeCell="C3" sqref="C3:F3"/>
    </sheetView>
  </sheetViews>
  <sheetFormatPr defaultColWidth="7.875" defaultRowHeight="12.75"/>
  <cols>
    <col min="1" max="1" width="10.125" style="3" customWidth="1"/>
    <col min="2" max="2" width="79.125" style="3" customWidth="1"/>
    <col min="3" max="3" width="17.75390625" style="3" customWidth="1"/>
    <col min="4" max="4" width="18.25390625" style="3" customWidth="1"/>
    <col min="5" max="5" width="14.875" style="3" customWidth="1"/>
    <col min="6" max="6" width="11.625" style="3" customWidth="1"/>
    <col min="7" max="12" width="7.875" style="3" customWidth="1"/>
    <col min="13" max="244" width="7.875" style="4" customWidth="1"/>
    <col min="245" max="253" width="7.875" style="3" customWidth="1"/>
    <col min="254" max="16384" width="7.875" style="4" customWidth="1"/>
  </cols>
  <sheetData>
    <row r="1" spans="1:253" s="2" customFormat="1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IK1" s="1"/>
      <c r="IL1" s="1"/>
      <c r="IM1" s="1"/>
      <c r="IN1" s="1"/>
      <c r="IO1" s="1"/>
      <c r="IP1" s="1"/>
      <c r="IQ1" s="1"/>
      <c r="IR1" s="1"/>
      <c r="IS1" s="1"/>
    </row>
    <row r="3" spans="3:13" ht="66.75" customHeight="1">
      <c r="C3" s="46" t="s">
        <v>36</v>
      </c>
      <c r="D3" s="46"/>
      <c r="E3" s="46"/>
      <c r="F3" s="46"/>
      <c r="M3" s="3"/>
    </row>
    <row r="4" spans="1:5" ht="31.5" customHeight="1">
      <c r="A4" s="47" t="s">
        <v>35</v>
      </c>
      <c r="B4" s="48"/>
      <c r="C4" s="48"/>
      <c r="D4" s="48"/>
      <c r="E4" s="48"/>
    </row>
    <row r="5" spans="2:6" ht="12.75">
      <c r="B5" s="5"/>
      <c r="C5" s="5"/>
      <c r="D5" s="5"/>
      <c r="E5" s="5"/>
      <c r="F5" s="6" t="s">
        <v>17</v>
      </c>
    </row>
    <row r="6" spans="1:6" ht="25.5" customHeight="1">
      <c r="A6" s="49" t="s">
        <v>0</v>
      </c>
      <c r="B6" s="49" t="s">
        <v>18</v>
      </c>
      <c r="C6" s="49" t="s">
        <v>11</v>
      </c>
      <c r="D6" s="49" t="s">
        <v>1</v>
      </c>
      <c r="E6" s="49" t="s">
        <v>2</v>
      </c>
      <c r="F6" s="49"/>
    </row>
    <row r="7" spans="1:6" ht="49.5" customHeight="1">
      <c r="A7" s="49"/>
      <c r="B7" s="49"/>
      <c r="C7" s="49"/>
      <c r="D7" s="49"/>
      <c r="E7" s="7" t="s">
        <v>11</v>
      </c>
      <c r="F7" s="8" t="s">
        <v>19</v>
      </c>
    </row>
    <row r="8" spans="1:253" s="12" customFormat="1" ht="31.5" customHeight="1">
      <c r="A8" s="9">
        <v>10000000</v>
      </c>
      <c r="B8" s="10" t="s">
        <v>3</v>
      </c>
      <c r="C8" s="32">
        <f>C9</f>
        <v>11025000</v>
      </c>
      <c r="D8" s="33">
        <f>C8</f>
        <v>11025000</v>
      </c>
      <c r="E8" s="33"/>
      <c r="F8" s="33"/>
      <c r="G8" s="11"/>
      <c r="H8" s="11"/>
      <c r="I8" s="11"/>
      <c r="J8" s="11"/>
      <c r="K8" s="11"/>
      <c r="L8" s="11"/>
      <c r="IK8" s="11"/>
      <c r="IL8" s="11"/>
      <c r="IM8" s="11"/>
      <c r="IN8" s="11"/>
      <c r="IO8" s="11"/>
      <c r="IP8" s="11"/>
      <c r="IQ8" s="11"/>
      <c r="IR8" s="11"/>
      <c r="IS8" s="11"/>
    </row>
    <row r="9" spans="1:253" s="16" customFormat="1" ht="31.5" customHeight="1">
      <c r="A9" s="13">
        <v>11000000</v>
      </c>
      <c r="B9" s="14" t="s">
        <v>4</v>
      </c>
      <c r="C9" s="34">
        <f aca="true" t="shared" si="0" ref="C9:C15">D9</f>
        <v>11025000</v>
      </c>
      <c r="D9" s="35">
        <f>D10</f>
        <v>11025000</v>
      </c>
      <c r="E9" s="35"/>
      <c r="F9" s="35"/>
      <c r="G9" s="15"/>
      <c r="H9" s="15"/>
      <c r="I9" s="15"/>
      <c r="J9" s="15"/>
      <c r="K9" s="15"/>
      <c r="L9" s="15"/>
      <c r="IK9" s="15"/>
      <c r="IL9" s="15"/>
      <c r="IM9" s="15"/>
      <c r="IN9" s="15"/>
      <c r="IO9" s="15"/>
      <c r="IP9" s="15"/>
      <c r="IQ9" s="15"/>
      <c r="IR9" s="15"/>
      <c r="IS9" s="15"/>
    </row>
    <row r="10" spans="1:253" s="16" customFormat="1" ht="18.75" customHeight="1">
      <c r="A10" s="13">
        <v>11010000</v>
      </c>
      <c r="B10" s="14" t="s">
        <v>34</v>
      </c>
      <c r="C10" s="34">
        <f t="shared" si="0"/>
        <v>11025000</v>
      </c>
      <c r="D10" s="35">
        <f>D11+D12+D13+D14+D15</f>
        <v>11025000</v>
      </c>
      <c r="E10" s="35"/>
      <c r="F10" s="35"/>
      <c r="G10" s="15"/>
      <c r="H10" s="15"/>
      <c r="I10" s="15"/>
      <c r="J10" s="15"/>
      <c r="K10" s="15"/>
      <c r="L10" s="15"/>
      <c r="IK10" s="15"/>
      <c r="IL10" s="15"/>
      <c r="IM10" s="15"/>
      <c r="IN10" s="15"/>
      <c r="IO10" s="15"/>
      <c r="IP10" s="15"/>
      <c r="IQ10" s="15"/>
      <c r="IR10" s="15"/>
      <c r="IS10" s="15"/>
    </row>
    <row r="11" spans="1:253" s="16" customFormat="1" ht="33.75" customHeight="1">
      <c r="A11" s="13">
        <v>11010100</v>
      </c>
      <c r="B11" s="14" t="s">
        <v>12</v>
      </c>
      <c r="C11" s="34">
        <f t="shared" si="0"/>
        <v>8133000</v>
      </c>
      <c r="D11" s="35">
        <v>8133000</v>
      </c>
      <c r="E11" s="35"/>
      <c r="F11" s="35"/>
      <c r="G11" s="15"/>
      <c r="H11" s="15"/>
      <c r="I11" s="15"/>
      <c r="J11" s="15"/>
      <c r="K11" s="15"/>
      <c r="L11" s="15"/>
      <c r="IK11" s="15"/>
      <c r="IL11" s="15"/>
      <c r="IM11" s="15"/>
      <c r="IN11" s="15"/>
      <c r="IO11" s="15"/>
      <c r="IP11" s="15"/>
      <c r="IQ11" s="15"/>
      <c r="IR11" s="15"/>
      <c r="IS11" s="15"/>
    </row>
    <row r="12" spans="1:253" s="16" customFormat="1" ht="44.25" customHeight="1">
      <c r="A12" s="13">
        <v>11010200</v>
      </c>
      <c r="B12" s="17" t="s">
        <v>13</v>
      </c>
      <c r="C12" s="34">
        <f t="shared" si="0"/>
        <v>330000</v>
      </c>
      <c r="D12" s="35">
        <v>330000</v>
      </c>
      <c r="E12" s="35"/>
      <c r="F12" s="35"/>
      <c r="G12" s="15"/>
      <c r="H12" s="15"/>
      <c r="I12" s="15"/>
      <c r="J12" s="15"/>
      <c r="K12" s="15"/>
      <c r="L12" s="15"/>
      <c r="IK12" s="15"/>
      <c r="IL12" s="15"/>
      <c r="IM12" s="15"/>
      <c r="IN12" s="15"/>
      <c r="IO12" s="15"/>
      <c r="IP12" s="15"/>
      <c r="IQ12" s="15"/>
      <c r="IR12" s="15"/>
      <c r="IS12" s="15"/>
    </row>
    <row r="13" spans="1:253" s="16" customFormat="1" ht="30.75" customHeight="1">
      <c r="A13" s="18">
        <v>11010400</v>
      </c>
      <c r="B13" s="19" t="s">
        <v>14</v>
      </c>
      <c r="C13" s="34">
        <f t="shared" si="0"/>
        <v>1920000</v>
      </c>
      <c r="D13" s="35">
        <v>1920000</v>
      </c>
      <c r="E13" s="35"/>
      <c r="F13" s="35"/>
      <c r="G13" s="15"/>
      <c r="H13" s="15"/>
      <c r="I13" s="15"/>
      <c r="J13" s="15"/>
      <c r="K13" s="15"/>
      <c r="L13" s="15"/>
      <c r="IK13" s="15"/>
      <c r="IL13" s="15"/>
      <c r="IM13" s="15"/>
      <c r="IN13" s="15"/>
      <c r="IO13" s="15"/>
      <c r="IP13" s="15"/>
      <c r="IQ13" s="15"/>
      <c r="IR13" s="15"/>
      <c r="IS13" s="15"/>
    </row>
    <row r="14" spans="1:253" s="16" customFormat="1" ht="32.25" customHeight="1">
      <c r="A14" s="13">
        <v>11010500</v>
      </c>
      <c r="B14" s="14" t="s">
        <v>15</v>
      </c>
      <c r="C14" s="34">
        <f t="shared" si="0"/>
        <v>610000</v>
      </c>
      <c r="D14" s="35">
        <v>610000</v>
      </c>
      <c r="E14" s="35"/>
      <c r="F14" s="35"/>
      <c r="G14" s="15"/>
      <c r="H14" s="15"/>
      <c r="I14" s="15"/>
      <c r="J14" s="15"/>
      <c r="K14" s="15"/>
      <c r="L14" s="15"/>
      <c r="IK14" s="15"/>
      <c r="IL14" s="15"/>
      <c r="IM14" s="15"/>
      <c r="IN14" s="15"/>
      <c r="IO14" s="15"/>
      <c r="IP14" s="15"/>
      <c r="IQ14" s="15"/>
      <c r="IR14" s="15"/>
      <c r="IS14" s="15"/>
    </row>
    <row r="15" spans="1:253" s="16" customFormat="1" ht="52.5" customHeight="1">
      <c r="A15" s="13">
        <v>11010900</v>
      </c>
      <c r="B15" s="14" t="s">
        <v>20</v>
      </c>
      <c r="C15" s="34">
        <f t="shared" si="0"/>
        <v>32000</v>
      </c>
      <c r="D15" s="35">
        <v>32000</v>
      </c>
      <c r="E15" s="35"/>
      <c r="F15" s="35"/>
      <c r="G15" s="15"/>
      <c r="H15" s="15"/>
      <c r="I15" s="15"/>
      <c r="J15" s="15"/>
      <c r="K15" s="15"/>
      <c r="L15" s="15"/>
      <c r="IK15" s="15"/>
      <c r="IL15" s="15"/>
      <c r="IM15" s="15"/>
      <c r="IN15" s="15"/>
      <c r="IO15" s="15"/>
      <c r="IP15" s="15"/>
      <c r="IQ15" s="15"/>
      <c r="IR15" s="15"/>
      <c r="IS15" s="15"/>
    </row>
    <row r="16" spans="1:253" s="21" customFormat="1" ht="20.25" customHeight="1">
      <c r="A16" s="9">
        <v>20000000</v>
      </c>
      <c r="B16" s="10" t="s">
        <v>5</v>
      </c>
      <c r="C16" s="36">
        <f aca="true" t="shared" si="1" ref="C16:C23">E16</f>
        <v>467000</v>
      </c>
      <c r="D16" s="37"/>
      <c r="E16" s="33">
        <f>E17</f>
        <v>467000</v>
      </c>
      <c r="F16" s="37"/>
      <c r="G16" s="20"/>
      <c r="H16" s="20"/>
      <c r="I16" s="20"/>
      <c r="J16" s="20"/>
      <c r="K16" s="20"/>
      <c r="L16" s="20"/>
      <c r="IK16" s="20"/>
      <c r="IL16" s="20"/>
      <c r="IM16" s="20"/>
      <c r="IN16" s="20"/>
      <c r="IO16" s="20"/>
      <c r="IP16" s="20"/>
      <c r="IQ16" s="20"/>
      <c r="IR16" s="20"/>
      <c r="IS16" s="20"/>
    </row>
    <row r="17" spans="1:253" s="16" customFormat="1" ht="20.25" customHeight="1">
      <c r="A17" s="22">
        <v>25000000</v>
      </c>
      <c r="B17" s="23" t="s">
        <v>8</v>
      </c>
      <c r="C17" s="36">
        <f t="shared" si="1"/>
        <v>467000</v>
      </c>
      <c r="D17" s="34"/>
      <c r="E17" s="36">
        <f>E18+E22</f>
        <v>467000</v>
      </c>
      <c r="F17" s="34"/>
      <c r="G17" s="15"/>
      <c r="H17" s="15"/>
      <c r="I17" s="15"/>
      <c r="J17" s="15"/>
      <c r="K17" s="15"/>
      <c r="L17" s="15"/>
      <c r="IK17" s="15"/>
      <c r="IL17" s="15"/>
      <c r="IM17" s="15"/>
      <c r="IN17" s="15"/>
      <c r="IO17" s="15"/>
      <c r="IP17" s="15"/>
      <c r="IQ17" s="15"/>
      <c r="IR17" s="15"/>
      <c r="IS17" s="15"/>
    </row>
    <row r="18" spans="1:253" s="16" customFormat="1" ht="28.5" customHeight="1">
      <c r="A18" s="22">
        <v>25010000</v>
      </c>
      <c r="B18" s="43" t="s">
        <v>21</v>
      </c>
      <c r="C18" s="36">
        <f t="shared" si="1"/>
        <v>323000</v>
      </c>
      <c r="D18" s="34"/>
      <c r="E18" s="36">
        <f>E19+E20+E21</f>
        <v>323000</v>
      </c>
      <c r="F18" s="34"/>
      <c r="G18" s="15"/>
      <c r="H18" s="15"/>
      <c r="I18" s="15"/>
      <c r="J18" s="15"/>
      <c r="K18" s="15"/>
      <c r="L18" s="15"/>
      <c r="IK18" s="15"/>
      <c r="IL18" s="15"/>
      <c r="IM18" s="15"/>
      <c r="IN18" s="15"/>
      <c r="IO18" s="15"/>
      <c r="IP18" s="15"/>
      <c r="IQ18" s="15"/>
      <c r="IR18" s="15"/>
      <c r="IS18" s="15"/>
    </row>
    <row r="19" spans="1:253" s="16" customFormat="1" ht="27.75" customHeight="1">
      <c r="A19" s="13">
        <v>25010100</v>
      </c>
      <c r="B19" s="24" t="s">
        <v>22</v>
      </c>
      <c r="C19" s="38">
        <f t="shared" si="1"/>
        <v>251000</v>
      </c>
      <c r="D19" s="34"/>
      <c r="E19" s="34">
        <v>251000</v>
      </c>
      <c r="F19" s="34"/>
      <c r="G19" s="15"/>
      <c r="H19" s="15"/>
      <c r="I19" s="15"/>
      <c r="J19" s="15"/>
      <c r="K19" s="15"/>
      <c r="L19" s="15"/>
      <c r="IK19" s="15"/>
      <c r="IL19" s="15"/>
      <c r="IM19" s="15"/>
      <c r="IN19" s="15"/>
      <c r="IO19" s="15"/>
      <c r="IP19" s="15"/>
      <c r="IQ19" s="15"/>
      <c r="IR19" s="15"/>
      <c r="IS19" s="15"/>
    </row>
    <row r="20" spans="1:253" s="16" customFormat="1" ht="18" customHeight="1">
      <c r="A20" s="13">
        <v>25010200</v>
      </c>
      <c r="B20" s="24" t="s">
        <v>23</v>
      </c>
      <c r="C20" s="38">
        <f t="shared" si="1"/>
        <v>30000</v>
      </c>
      <c r="D20" s="34"/>
      <c r="E20" s="34">
        <v>30000</v>
      </c>
      <c r="F20" s="34"/>
      <c r="G20" s="15"/>
      <c r="H20" s="15"/>
      <c r="I20" s="15"/>
      <c r="J20" s="15"/>
      <c r="K20" s="15"/>
      <c r="L20" s="15"/>
      <c r="IK20" s="15"/>
      <c r="IL20" s="15"/>
      <c r="IM20" s="15"/>
      <c r="IN20" s="15"/>
      <c r="IO20" s="15"/>
      <c r="IP20" s="15"/>
      <c r="IQ20" s="15"/>
      <c r="IR20" s="15"/>
      <c r="IS20" s="15"/>
    </row>
    <row r="21" spans="1:253" s="16" customFormat="1" ht="18" customHeight="1">
      <c r="A21" s="13">
        <v>25010300</v>
      </c>
      <c r="B21" s="25" t="s">
        <v>24</v>
      </c>
      <c r="C21" s="38">
        <f t="shared" si="1"/>
        <v>42000</v>
      </c>
      <c r="D21" s="34"/>
      <c r="E21" s="34">
        <v>42000</v>
      </c>
      <c r="F21" s="34"/>
      <c r="G21" s="15"/>
      <c r="H21" s="15"/>
      <c r="I21" s="15"/>
      <c r="J21" s="15"/>
      <c r="K21" s="15"/>
      <c r="L21" s="15"/>
      <c r="IK21" s="15"/>
      <c r="IL21" s="15"/>
      <c r="IM21" s="15"/>
      <c r="IN21" s="15"/>
      <c r="IO21" s="15"/>
      <c r="IP21" s="15"/>
      <c r="IQ21" s="15"/>
      <c r="IR21" s="15"/>
      <c r="IS21" s="15"/>
    </row>
    <row r="22" spans="1:253" s="16" customFormat="1" ht="16.5" customHeight="1">
      <c r="A22" s="22">
        <v>25020000</v>
      </c>
      <c r="B22" s="26" t="s">
        <v>25</v>
      </c>
      <c r="C22" s="36">
        <f t="shared" si="1"/>
        <v>144000</v>
      </c>
      <c r="D22" s="34"/>
      <c r="E22" s="36">
        <f>E23:E23</f>
        <v>144000</v>
      </c>
      <c r="F22" s="34"/>
      <c r="G22" s="15"/>
      <c r="H22" s="15"/>
      <c r="I22" s="15"/>
      <c r="J22" s="15"/>
      <c r="K22" s="15"/>
      <c r="L22" s="15"/>
      <c r="IK22" s="15"/>
      <c r="IL22" s="15"/>
      <c r="IM22" s="15"/>
      <c r="IN22" s="15"/>
      <c r="IO22" s="15"/>
      <c r="IP22" s="15"/>
      <c r="IQ22" s="15"/>
      <c r="IR22" s="15"/>
      <c r="IS22" s="15"/>
    </row>
    <row r="23" spans="1:253" s="16" customFormat="1" ht="74.25" customHeight="1">
      <c r="A23" s="13">
        <v>25020200</v>
      </c>
      <c r="B23" s="19" t="s">
        <v>16</v>
      </c>
      <c r="C23" s="38">
        <f t="shared" si="1"/>
        <v>144000</v>
      </c>
      <c r="D23" s="34"/>
      <c r="E23" s="34">
        <v>144000</v>
      </c>
      <c r="F23" s="34"/>
      <c r="G23" s="15"/>
      <c r="H23" s="15"/>
      <c r="I23" s="15"/>
      <c r="J23" s="15"/>
      <c r="K23" s="15"/>
      <c r="L23" s="15"/>
      <c r="IK23" s="15"/>
      <c r="IL23" s="15"/>
      <c r="IM23" s="15"/>
      <c r="IN23" s="15"/>
      <c r="IO23" s="15"/>
      <c r="IP23" s="15"/>
      <c r="IQ23" s="15"/>
      <c r="IR23" s="15"/>
      <c r="IS23" s="15"/>
    </row>
    <row r="24" spans="1:253" s="28" customFormat="1" ht="20.25" customHeight="1">
      <c r="A24" s="9">
        <v>40000000</v>
      </c>
      <c r="B24" s="10" t="s">
        <v>26</v>
      </c>
      <c r="C24" s="36">
        <f>C25</f>
        <v>92474600</v>
      </c>
      <c r="D24" s="33">
        <f>C24</f>
        <v>92474600</v>
      </c>
      <c r="E24" s="39"/>
      <c r="F24" s="39"/>
      <c r="G24" s="27"/>
      <c r="H24" s="27"/>
      <c r="I24" s="27"/>
      <c r="J24" s="27"/>
      <c r="K24" s="27"/>
      <c r="L24" s="27"/>
      <c r="IK24" s="27"/>
      <c r="IL24" s="27"/>
      <c r="IM24" s="27"/>
      <c r="IN24" s="27"/>
      <c r="IO24" s="27"/>
      <c r="IP24" s="27"/>
      <c r="IQ24" s="27"/>
      <c r="IR24" s="27"/>
      <c r="IS24" s="27"/>
    </row>
    <row r="25" spans="1:253" s="16" customFormat="1" ht="20.25" customHeight="1">
      <c r="A25" s="22">
        <v>41000000</v>
      </c>
      <c r="B25" s="23" t="s">
        <v>6</v>
      </c>
      <c r="C25" s="36">
        <f>SUM(C28+C27)</f>
        <v>92474600</v>
      </c>
      <c r="D25" s="33">
        <f>C25</f>
        <v>92474600</v>
      </c>
      <c r="E25" s="35"/>
      <c r="F25" s="35"/>
      <c r="G25" s="15"/>
      <c r="H25" s="15"/>
      <c r="I25" s="15"/>
      <c r="J25" s="15"/>
      <c r="K25" s="15"/>
      <c r="L25" s="15"/>
      <c r="IK25" s="15"/>
      <c r="IL25" s="15"/>
      <c r="IM25" s="15"/>
      <c r="IN25" s="15"/>
      <c r="IO25" s="15"/>
      <c r="IP25" s="15"/>
      <c r="IQ25" s="15"/>
      <c r="IR25" s="15"/>
      <c r="IS25" s="15"/>
    </row>
    <row r="26" spans="1:253" s="16" customFormat="1" ht="20.25" customHeight="1">
      <c r="A26" s="22">
        <v>41020000</v>
      </c>
      <c r="B26" s="23" t="s">
        <v>9</v>
      </c>
      <c r="C26" s="36">
        <f>C27</f>
        <v>5826600</v>
      </c>
      <c r="D26" s="33">
        <f>C26</f>
        <v>5826600</v>
      </c>
      <c r="E26" s="34"/>
      <c r="F26" s="34"/>
      <c r="G26" s="15"/>
      <c r="H26" s="15"/>
      <c r="I26" s="15"/>
      <c r="J26" s="15"/>
      <c r="K26" s="15"/>
      <c r="L26" s="15"/>
      <c r="IK26" s="15"/>
      <c r="IL26" s="15"/>
      <c r="IM26" s="15"/>
      <c r="IN26" s="15"/>
      <c r="IO26" s="15"/>
      <c r="IP26" s="15"/>
      <c r="IQ26" s="15"/>
      <c r="IR26" s="15"/>
      <c r="IS26" s="15"/>
    </row>
    <row r="27" spans="1:253" s="16" customFormat="1" ht="20.25" customHeight="1">
      <c r="A27" s="13">
        <v>41020100</v>
      </c>
      <c r="B27" s="14" t="s">
        <v>27</v>
      </c>
      <c r="C27" s="34">
        <f>D27</f>
        <v>5826600</v>
      </c>
      <c r="D27" s="35">
        <v>5826600</v>
      </c>
      <c r="E27" s="34"/>
      <c r="F27" s="34"/>
      <c r="G27" s="15"/>
      <c r="H27" s="15"/>
      <c r="I27" s="15"/>
      <c r="J27" s="15"/>
      <c r="K27" s="15"/>
      <c r="L27" s="15"/>
      <c r="IK27" s="15"/>
      <c r="IL27" s="15"/>
      <c r="IM27" s="15"/>
      <c r="IN27" s="15"/>
      <c r="IO27" s="15"/>
      <c r="IP27" s="15"/>
      <c r="IQ27" s="15"/>
      <c r="IR27" s="15"/>
      <c r="IS27" s="15"/>
    </row>
    <row r="28" spans="1:253" s="16" customFormat="1" ht="20.25" customHeight="1">
      <c r="A28" s="22">
        <v>41030000</v>
      </c>
      <c r="B28" s="23" t="s">
        <v>10</v>
      </c>
      <c r="C28" s="36">
        <f>SUM(C29:C34)</f>
        <v>86648000</v>
      </c>
      <c r="D28" s="33">
        <f>D29+D30+D31+D32+D33+D34</f>
        <v>86648000</v>
      </c>
      <c r="E28" s="35"/>
      <c r="F28" s="35"/>
      <c r="G28" s="15"/>
      <c r="H28" s="15"/>
      <c r="I28" s="15"/>
      <c r="J28" s="15"/>
      <c r="K28" s="15"/>
      <c r="L28" s="15"/>
      <c r="IK28" s="15"/>
      <c r="IL28" s="15"/>
      <c r="IM28" s="15"/>
      <c r="IN28" s="15"/>
      <c r="IO28" s="15"/>
      <c r="IP28" s="15"/>
      <c r="IQ28" s="15"/>
      <c r="IR28" s="15"/>
      <c r="IS28" s="15"/>
    </row>
    <row r="29" spans="1:253" s="16" customFormat="1" ht="66" customHeight="1">
      <c r="A29" s="13">
        <v>41030600</v>
      </c>
      <c r="B29" s="14" t="s">
        <v>28</v>
      </c>
      <c r="C29" s="34">
        <f aca="true" t="shared" si="2" ref="C29:C34">D29</f>
        <v>30742000</v>
      </c>
      <c r="D29" s="35">
        <v>30742000</v>
      </c>
      <c r="E29" s="35"/>
      <c r="F29" s="35"/>
      <c r="G29" s="15"/>
      <c r="H29" s="15"/>
      <c r="I29" s="15"/>
      <c r="J29" s="15"/>
      <c r="K29" s="15"/>
      <c r="L29" s="15"/>
      <c r="IK29" s="15"/>
      <c r="IL29" s="15"/>
      <c r="IM29" s="15"/>
      <c r="IN29" s="15"/>
      <c r="IO29" s="15"/>
      <c r="IP29" s="15"/>
      <c r="IQ29" s="15"/>
      <c r="IR29" s="15"/>
      <c r="IS29" s="15"/>
    </row>
    <row r="30" spans="1:253" s="16" customFormat="1" ht="63" customHeight="1">
      <c r="A30" s="13">
        <v>41030800</v>
      </c>
      <c r="B30" s="24" t="s">
        <v>29</v>
      </c>
      <c r="C30" s="34">
        <f t="shared" si="2"/>
        <v>3632800</v>
      </c>
      <c r="D30" s="35">
        <v>3632800</v>
      </c>
      <c r="E30" s="35"/>
      <c r="F30" s="35"/>
      <c r="G30" s="15"/>
      <c r="H30" s="15"/>
      <c r="I30" s="15"/>
      <c r="J30" s="15"/>
      <c r="K30" s="15"/>
      <c r="L30" s="15"/>
      <c r="IK30" s="15"/>
      <c r="IL30" s="15"/>
      <c r="IM30" s="15"/>
      <c r="IN30" s="15"/>
      <c r="IO30" s="15"/>
      <c r="IP30" s="15"/>
      <c r="IQ30" s="15"/>
      <c r="IR30" s="15"/>
      <c r="IS30" s="15"/>
    </row>
    <row r="31" spans="1:253" s="21" customFormat="1" ht="45" customHeight="1">
      <c r="A31" s="13">
        <v>41031000</v>
      </c>
      <c r="B31" s="19" t="s">
        <v>30</v>
      </c>
      <c r="C31" s="34">
        <f t="shared" si="2"/>
        <v>5989500</v>
      </c>
      <c r="D31" s="35">
        <v>5989500</v>
      </c>
      <c r="E31" s="37"/>
      <c r="F31" s="37"/>
      <c r="G31" s="20"/>
      <c r="H31" s="20"/>
      <c r="I31" s="20"/>
      <c r="J31" s="20"/>
      <c r="K31" s="20"/>
      <c r="L31" s="20"/>
      <c r="IK31" s="20"/>
      <c r="IL31" s="20"/>
      <c r="IM31" s="20"/>
      <c r="IN31" s="20"/>
      <c r="IO31" s="20"/>
      <c r="IP31" s="20"/>
      <c r="IQ31" s="20"/>
      <c r="IR31" s="20"/>
      <c r="IS31" s="20"/>
    </row>
    <row r="32" spans="1:253" s="21" customFormat="1" ht="17.25" customHeight="1">
      <c r="A32" s="13">
        <v>41033900</v>
      </c>
      <c r="B32" s="29" t="s">
        <v>31</v>
      </c>
      <c r="C32" s="34">
        <f t="shared" si="2"/>
        <v>31614300</v>
      </c>
      <c r="D32" s="44">
        <v>31614300</v>
      </c>
      <c r="E32" s="37"/>
      <c r="F32" s="37"/>
      <c r="G32" s="20"/>
      <c r="H32" s="20"/>
      <c r="I32" s="20"/>
      <c r="J32" s="20"/>
      <c r="K32" s="20"/>
      <c r="L32" s="20"/>
      <c r="IK32" s="20"/>
      <c r="IL32" s="20"/>
      <c r="IM32" s="20"/>
      <c r="IN32" s="20"/>
      <c r="IO32" s="20"/>
      <c r="IP32" s="20"/>
      <c r="IQ32" s="20"/>
      <c r="IR32" s="20"/>
      <c r="IS32" s="20"/>
    </row>
    <row r="33" spans="1:253" s="21" customFormat="1" ht="20.25" customHeight="1">
      <c r="A33" s="13">
        <v>41034200</v>
      </c>
      <c r="B33" s="29" t="s">
        <v>32</v>
      </c>
      <c r="C33" s="34">
        <f t="shared" si="2"/>
        <v>14353700</v>
      </c>
      <c r="D33" s="44">
        <v>14353700</v>
      </c>
      <c r="E33" s="37"/>
      <c r="F33" s="37"/>
      <c r="G33" s="20"/>
      <c r="H33" s="20"/>
      <c r="I33" s="20"/>
      <c r="J33" s="20"/>
      <c r="K33" s="20"/>
      <c r="L33" s="20"/>
      <c r="IK33" s="20"/>
      <c r="IL33" s="20"/>
      <c r="IM33" s="20"/>
      <c r="IN33" s="20"/>
      <c r="IO33" s="20"/>
      <c r="IP33" s="20"/>
      <c r="IQ33" s="20"/>
      <c r="IR33" s="20"/>
      <c r="IS33" s="20"/>
    </row>
    <row r="34" spans="1:253" s="21" customFormat="1" ht="76.5" customHeight="1">
      <c r="A34" s="13">
        <v>41035800</v>
      </c>
      <c r="B34" s="19" t="s">
        <v>33</v>
      </c>
      <c r="C34" s="34">
        <f t="shared" si="2"/>
        <v>315700</v>
      </c>
      <c r="D34" s="44">
        <v>315700</v>
      </c>
      <c r="E34" s="39"/>
      <c r="F34" s="39"/>
      <c r="G34" s="20"/>
      <c r="H34" s="20"/>
      <c r="I34" s="20"/>
      <c r="J34" s="20"/>
      <c r="K34" s="20"/>
      <c r="L34" s="20"/>
      <c r="IK34" s="20"/>
      <c r="IL34" s="20"/>
      <c r="IM34" s="20"/>
      <c r="IN34" s="20"/>
      <c r="IO34" s="20"/>
      <c r="IP34" s="20"/>
      <c r="IQ34" s="20"/>
      <c r="IR34" s="20"/>
      <c r="IS34" s="20"/>
    </row>
    <row r="35" spans="1:253" s="21" customFormat="1" ht="27.75" customHeight="1">
      <c r="A35" s="30"/>
      <c r="B35" s="31" t="s">
        <v>7</v>
      </c>
      <c r="C35" s="40">
        <f>SUM(C8+C16+C24)</f>
        <v>103966600</v>
      </c>
      <c r="D35" s="40">
        <f>SUM(D8+D16+D24)</f>
        <v>103499600</v>
      </c>
      <c r="E35" s="40">
        <f>SUM(E8+E16+E24)</f>
        <v>467000</v>
      </c>
      <c r="F35" s="41">
        <v>0</v>
      </c>
      <c r="G35" s="20"/>
      <c r="H35" s="20"/>
      <c r="I35" s="20"/>
      <c r="J35" s="20"/>
      <c r="K35" s="20"/>
      <c r="L35" s="20"/>
      <c r="IK35" s="20"/>
      <c r="IL35" s="20"/>
      <c r="IM35" s="20"/>
      <c r="IN35" s="20"/>
      <c r="IO35" s="20"/>
      <c r="IP35" s="20"/>
      <c r="IQ35" s="20"/>
      <c r="IR35" s="20"/>
      <c r="IS35" s="20"/>
    </row>
    <row r="37" spans="2:5" ht="12.75">
      <c r="B37" s="42"/>
      <c r="C37" s="42"/>
      <c r="D37" s="42"/>
      <c r="E37" s="42"/>
    </row>
    <row r="39" ht="12.75">
      <c r="C39" s="45"/>
    </row>
  </sheetData>
  <sheetProtection/>
  <mergeCells count="7">
    <mergeCell ref="C3:F3"/>
    <mergeCell ref="A4:E4"/>
    <mergeCell ref="A6:A7"/>
    <mergeCell ref="B6:B7"/>
    <mergeCell ref="C6:C7"/>
    <mergeCell ref="D6:D7"/>
    <mergeCell ref="E6:F6"/>
  </mergeCells>
  <printOptions/>
  <pageMargins left="0.69" right="0.21" top="0.2" bottom="0.21" header="0.2" footer="0.21"/>
  <pageSetup horizontalDpi="600" verticalDpi="600" orientation="portrait" paperSize="9" scale="58" r:id="rId1"/>
  <rowBreaks count="1" manualBreakCount="1">
    <brk id="4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Лілія</cp:lastModifiedBy>
  <cp:lastPrinted>2015-12-28T11:41:16Z</cp:lastPrinted>
  <dcterms:created xsi:type="dcterms:W3CDTF">2008-09-22T08:48:29Z</dcterms:created>
  <dcterms:modified xsi:type="dcterms:W3CDTF">2016-01-15T06:55:22Z</dcterms:modified>
  <cp:category/>
  <cp:version/>
  <cp:contentType/>
  <cp:contentStatus/>
</cp:coreProperties>
</file>